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god\Desktop\"/>
    </mc:Choice>
  </mc:AlternateContent>
  <bookViews>
    <workbookView xWindow="0" yWindow="0" windowWidth="28800" windowHeight="12300"/>
  </bookViews>
  <sheets>
    <sheet name="Ark1" sheetId="3" r:id="rId1"/>
  </sheets>
  <calcPr calcId="162913"/>
  <extLst>
    <ext uri="GoogleSheetsCustomDataVersion2">
      <go:sheetsCustomData xmlns:go="http://customooxmlschemas.google.com/" r:id="rId5" roundtripDataChecksum="mWbAjj/56iFVXleWAAGAmIirm4hpaKtWmutCJICkL6I="/>
    </ext>
  </extLst>
</workbook>
</file>

<file path=xl/calcChain.xml><?xml version="1.0" encoding="utf-8"?>
<calcChain xmlns="http://schemas.openxmlformats.org/spreadsheetml/2006/main">
  <c r="D43" i="3" l="1"/>
  <c r="D42" i="3"/>
  <c r="D57" i="3" s="1"/>
  <c r="D45" i="3" l="1"/>
  <c r="D47" i="3"/>
  <c r="D51" i="3" l="1"/>
  <c r="D53" i="3" s="1"/>
  <c r="D55" i="3" s="1"/>
  <c r="D59" i="3" s="1"/>
  <c r="D61" i="3" s="1"/>
  <c r="D70" i="3" l="1"/>
  <c r="D69" i="3"/>
  <c r="D84" i="3" s="1"/>
  <c r="D72" i="3" l="1"/>
  <c r="D74" i="3"/>
  <c r="D78" i="3" l="1"/>
  <c r="D80" i="3" s="1"/>
  <c r="D82" i="3" s="1"/>
  <c r="D86" i="3" s="1"/>
  <c r="D88" i="3" s="1"/>
</calcChain>
</file>

<file path=xl/sharedStrings.xml><?xml version="1.0" encoding="utf-8"?>
<sst xmlns="http://schemas.openxmlformats.org/spreadsheetml/2006/main" count="44" uniqueCount="32">
  <si>
    <t>Løn:</t>
  </si>
  <si>
    <t>Tilskud:</t>
  </si>
  <si>
    <t>I alt:</t>
  </si>
  <si>
    <t>Fuldtid</t>
  </si>
  <si>
    <t>Løntab:</t>
  </si>
  <si>
    <t>Månedsløn ved arbejdsgiver over 16.323 kr</t>
  </si>
  <si>
    <t>Timeløn:</t>
  </si>
  <si>
    <t>Fritvalg:</t>
  </si>
  <si>
    <t>Pension:</t>
  </si>
  <si>
    <t>Timer om ugen:</t>
  </si>
  <si>
    <t>Løn incl tillæg:</t>
  </si>
  <si>
    <t>OBS: Hvis løntab er i minus, er du overlønloft, og tilskud skal reguleres ned. Kontakt evt for hjælp</t>
  </si>
  <si>
    <t>Felterne med grønt skal udfyldes</t>
  </si>
  <si>
    <t>Felterne med laksefarve viser løn fra arbejdsgiver</t>
  </si>
  <si>
    <t>Felterne med orange viser løntab i forhold til fuldtid</t>
  </si>
  <si>
    <t>Timeløn incl fritvalg &amp; pension :</t>
  </si>
  <si>
    <t>Tillæg i kroner</t>
  </si>
  <si>
    <t>Skema der viser løntab i forhold til en tilsvarende fuldtidsstilling</t>
  </si>
  <si>
    <t>Navn :</t>
  </si>
  <si>
    <t>Alder :</t>
  </si>
  <si>
    <t>Jobtitel :</t>
  </si>
  <si>
    <t>Uddannelse :</t>
  </si>
  <si>
    <t>Erhvervserfaring inden fleksjob :</t>
  </si>
  <si>
    <t>Erhvervserfaring i fleksjob :</t>
  </si>
  <si>
    <t>Finder du det nemt eller svært at overskue udbetalingsmeddelelsen fra kommunen ?? :</t>
  </si>
  <si>
    <t>Jeg er indforstået med at dette skema fremsendes til politiker på Christiansborg, som en del af kampen for at få taget fleksjob reformen op til en gennemgang, og med et ønske om et ens tilskud, uden modregning for andet end lønloft</t>
  </si>
  <si>
    <t>Evt : Her har du mulighed for at udfylde noget personligt</t>
  </si>
  <si>
    <t>Løntab i %</t>
  </si>
  <si>
    <t>Månedsløn ved arbejdsgiver under 16.323 kr</t>
  </si>
  <si>
    <t>Fritvalgs procent:</t>
  </si>
  <si>
    <t>Pension procent:</t>
  </si>
  <si>
    <t>Felterne med blå skal udfyldes ved ekstra 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</si>
</sst>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r.&quot;_-;\-* #,##0.00\ &quot;kr.&quot;_-;_-* &quot;-&quot;??\ &quot;kr.&quot;_-;_-@_-"/>
    <numFmt numFmtId="164" formatCode="_-* #,##0\ &quot;kr.&quot;_-;\-* #,##0\ &quot;kr.&quot;_-;_-* &quot;-&quot;??\ &quot;kr.&quot;_-;_-@"/>
  </numFmts>
  <fonts count="9" x14ac:knownFonts="1">
    <font>
      <sz val="11"/>
      <color theme="1"/>
      <name val="Calibri"/>
      <scheme val="minor"/>
    </font>
    <font>
      <sz val="11"/>
      <color theme="1"/>
      <name val="Calibri"/>
      <family val="2"/>
      <scheme val="minor"/>
    </font>
    <font>
      <sz val="11"/>
      <color theme="1"/>
      <name val="Calibri"/>
      <family val="2"/>
      <scheme val="minor"/>
    </font>
    <font>
      <sz val="10"/>
      <color theme="1"/>
      <name val="Calibri"/>
      <family val="2"/>
    </font>
    <font>
      <sz val="10"/>
      <color theme="1"/>
      <name val="Calibri"/>
      <family val="2"/>
      <scheme val="minor"/>
    </font>
    <font>
      <sz val="11"/>
      <color theme="1"/>
      <name val="Calibri"/>
      <family val="2"/>
    </font>
    <font>
      <b/>
      <sz val="18"/>
      <color theme="1"/>
      <name val="Calibri"/>
      <family val="2"/>
      <scheme val="minor"/>
    </font>
    <font>
      <sz val="11"/>
      <name val="Calibri"/>
      <family val="2"/>
    </font>
    <font>
      <sz val="11"/>
      <color theme="1"/>
      <name val="Calibri"/>
      <scheme val="minor"/>
    </font>
  </fonts>
  <fills count="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14">
    <border>
      <left/>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9" fontId="8" fillId="0" borderId="0" applyFont="0" applyFill="0" applyBorder="0" applyAlignment="0" applyProtection="0"/>
  </cellStyleXfs>
  <cellXfs count="68">
    <xf numFmtId="0" fontId="0" fillId="0" borderId="0" xfId="0" applyFont="1" applyAlignment="1"/>
    <xf numFmtId="0" fontId="4" fillId="0" borderId="0" xfId="0" applyFont="1" applyAlignment="1"/>
    <xf numFmtId="0" fontId="3" fillId="0" borderId="0" xfId="0" applyFont="1"/>
    <xf numFmtId="164" fontId="3" fillId="0" borderId="0" xfId="0" applyNumberFormat="1" applyFont="1"/>
    <xf numFmtId="0" fontId="3" fillId="0" borderId="0" xfId="0" applyFont="1" applyBorder="1"/>
    <xf numFmtId="0" fontId="4" fillId="0" borderId="0" xfId="0" applyFont="1" applyBorder="1" applyAlignment="1"/>
    <xf numFmtId="0" fontId="4"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2" fillId="0" borderId="0" xfId="0" applyFont="1" applyAlignment="1"/>
    <xf numFmtId="0" fontId="2" fillId="0" borderId="0" xfId="0" applyFont="1" applyBorder="1" applyAlignment="1"/>
    <xf numFmtId="0" fontId="2" fillId="0" borderId="0" xfId="0" applyFont="1" applyBorder="1" applyAlignment="1">
      <alignment horizontal="center"/>
    </xf>
    <xf numFmtId="0" fontId="5" fillId="0" borderId="0" xfId="0" applyFont="1"/>
    <xf numFmtId="0" fontId="5" fillId="0" borderId="7" xfId="0" applyFont="1" applyBorder="1" applyAlignment="1">
      <alignment horizontal="left"/>
    </xf>
    <xf numFmtId="0" fontId="5" fillId="0" borderId="8" xfId="0" applyFont="1" applyBorder="1" applyAlignment="1">
      <alignment horizontal="center"/>
    </xf>
    <xf numFmtId="44" fontId="7" fillId="3" borderId="9" xfId="0" applyNumberFormat="1" applyFont="1" applyFill="1" applyBorder="1" applyAlignment="1">
      <alignment horizontal="center"/>
    </xf>
    <xf numFmtId="0" fontId="5" fillId="0" borderId="7" xfId="0" applyFont="1" applyBorder="1" applyAlignment="1"/>
    <xf numFmtId="0" fontId="5" fillId="0" borderId="0" xfId="0" applyFont="1" applyBorder="1" applyAlignment="1">
      <alignment horizontal="left"/>
    </xf>
    <xf numFmtId="44" fontId="5" fillId="0" borderId="2" xfId="0" applyNumberFormat="1" applyFont="1" applyBorder="1"/>
    <xf numFmtId="0" fontId="5" fillId="0" borderId="1" xfId="0" applyFont="1" applyBorder="1"/>
    <xf numFmtId="0" fontId="5" fillId="0" borderId="0" xfId="0" applyFont="1" applyBorder="1" applyAlignment="1">
      <alignment horizontal="center"/>
    </xf>
    <xf numFmtId="0" fontId="5" fillId="3" borderId="0" xfId="0" applyFont="1" applyFill="1" applyBorder="1" applyAlignment="1">
      <alignment horizontal="center"/>
    </xf>
    <xf numFmtId="0" fontId="5" fillId="0" borderId="0" xfId="0" applyFont="1" applyFill="1" applyBorder="1" applyAlignment="1">
      <alignment horizontal="center"/>
    </xf>
    <xf numFmtId="44" fontId="5" fillId="2" borderId="2" xfId="0" applyNumberFormat="1" applyFont="1" applyFill="1" applyBorder="1"/>
    <xf numFmtId="44" fontId="5" fillId="4" borderId="2" xfId="0" applyNumberFormat="1" applyFont="1" applyFill="1" applyBorder="1"/>
    <xf numFmtId="44" fontId="5" fillId="5" borderId="2" xfId="0" applyNumberFormat="1" applyFont="1" applyFill="1" applyBorder="1"/>
    <xf numFmtId="0" fontId="5" fillId="0" borderId="0" xfId="0" applyFont="1" applyBorder="1" applyAlignment="1">
      <alignment horizontal="left" wrapText="1"/>
    </xf>
    <xf numFmtId="0" fontId="2" fillId="0" borderId="0" xfId="0" applyFont="1" applyAlignment="1">
      <alignment horizontal="center"/>
    </xf>
    <xf numFmtId="0" fontId="2" fillId="0" borderId="10" xfId="0" applyFont="1" applyBorder="1" applyAlignment="1"/>
    <xf numFmtId="0" fontId="2" fillId="0" borderId="10" xfId="0" applyFont="1" applyBorder="1" applyAlignment="1">
      <alignment horizontal="center"/>
    </xf>
    <xf numFmtId="44" fontId="5" fillId="3" borderId="9" xfId="0" applyNumberFormat="1" applyFont="1" applyFill="1" applyBorder="1" applyAlignment="1">
      <alignment horizontal="center"/>
    </xf>
    <xf numFmtId="0" fontId="5" fillId="0" borderId="5" xfId="0" applyFont="1" applyBorder="1" applyAlignment="1"/>
    <xf numFmtId="0" fontId="5" fillId="0" borderId="10" xfId="0" applyFont="1" applyBorder="1" applyAlignment="1">
      <alignment horizontal="center"/>
    </xf>
    <xf numFmtId="0" fontId="5" fillId="3" borderId="6" xfId="0" applyFont="1" applyFill="1" applyBorder="1" applyAlignment="1">
      <alignment horizontal="center"/>
    </xf>
    <xf numFmtId="0" fontId="5" fillId="0" borderId="0" xfId="0" applyFont="1" applyBorder="1" applyAlignment="1">
      <alignment horizontal="left"/>
    </xf>
    <xf numFmtId="0" fontId="1" fillId="0" borderId="10" xfId="0" applyFont="1" applyBorder="1" applyAlignment="1"/>
    <xf numFmtId="44" fontId="5" fillId="0" borderId="12" xfId="0" applyNumberFormat="1" applyFont="1" applyFill="1" applyBorder="1"/>
    <xf numFmtId="0" fontId="5" fillId="0" borderId="13" xfId="0" applyFont="1" applyBorder="1" applyAlignment="1">
      <alignment horizontal="left"/>
    </xf>
    <xf numFmtId="0" fontId="5" fillId="0" borderId="5" xfId="0" applyFont="1" applyBorder="1" applyAlignment="1">
      <alignment horizontal="left"/>
    </xf>
    <xf numFmtId="9" fontId="5" fillId="5" borderId="6" xfId="1" applyFont="1" applyFill="1" applyBorder="1"/>
    <xf numFmtId="0" fontId="5" fillId="0" borderId="8" xfId="0" applyFont="1" applyFill="1" applyBorder="1" applyAlignment="1">
      <alignment horizontal="center"/>
    </xf>
    <xf numFmtId="0" fontId="7" fillId="3" borderId="9" xfId="0" applyFont="1" applyFill="1" applyBorder="1" applyAlignment="1">
      <alignment horizontal="center"/>
    </xf>
    <xf numFmtId="44" fontId="5" fillId="0" borderId="12" xfId="0" applyNumberFormat="1" applyFont="1" applyBorder="1"/>
    <xf numFmtId="0" fontId="5" fillId="0" borderId="13" xfId="0" applyFont="1" applyBorder="1"/>
    <xf numFmtId="44" fontId="5" fillId="2" borderId="12" xfId="0" applyNumberFormat="1" applyFont="1" applyFill="1" applyBorder="1"/>
    <xf numFmtId="44" fontId="5" fillId="4" borderId="12" xfId="0" applyNumberFormat="1" applyFont="1" applyFill="1" applyBorder="1"/>
    <xf numFmtId="0" fontId="5" fillId="0" borderId="13" xfId="0" applyFont="1" applyBorder="1" applyAlignment="1"/>
    <xf numFmtId="0" fontId="5" fillId="0" borderId="0" xfId="0" applyFont="1" applyBorder="1" applyAlignment="1"/>
    <xf numFmtId="44" fontId="5" fillId="5" borderId="12" xfId="0" applyNumberFormat="1" applyFont="1" applyFill="1" applyBorder="1"/>
    <xf numFmtId="0" fontId="5" fillId="0" borderId="0" xfId="0" applyFont="1" applyBorder="1"/>
    <xf numFmtId="0" fontId="6" fillId="0" borderId="0" xfId="0" applyFont="1" applyBorder="1" applyAlignment="1">
      <alignment horizontal="center"/>
    </xf>
    <xf numFmtId="0" fontId="5" fillId="0" borderId="3" xfId="0" applyFont="1" applyBorder="1" applyAlignment="1">
      <alignment horizontal="left" wrapText="1"/>
    </xf>
    <xf numFmtId="0" fontId="5" fillId="0" borderId="11"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10" xfId="0" applyFont="1" applyBorder="1" applyAlignment="1">
      <alignment horizontal="left" wrapText="1"/>
    </xf>
    <xf numFmtId="0" fontId="5" fillId="0" borderId="6" xfId="0" applyFont="1" applyBorder="1" applyAlignment="1">
      <alignment horizontal="left" wrapText="1"/>
    </xf>
    <xf numFmtId="0" fontId="5" fillId="0" borderId="1" xfId="0" applyFont="1" applyBorder="1" applyAlignment="1">
      <alignment horizontal="left"/>
    </xf>
    <xf numFmtId="0" fontId="5" fillId="0" borderId="0" xfId="0" applyFont="1" applyBorder="1" applyAlignment="1">
      <alignment horizontal="left"/>
    </xf>
    <xf numFmtId="0" fontId="5" fillId="0" borderId="3" xfId="0" applyFont="1" applyBorder="1" applyAlignment="1">
      <alignment horizontal="center"/>
    </xf>
    <xf numFmtId="0" fontId="5" fillId="0" borderId="11" xfId="0" applyFont="1" applyBorder="1" applyAlignment="1">
      <alignment horizontal="center"/>
    </xf>
    <xf numFmtId="0" fontId="7" fillId="0" borderId="4" xfId="0" applyFont="1" applyBorder="1"/>
    <xf numFmtId="0" fontId="5" fillId="0" borderId="13" xfId="0" applyFont="1" applyBorder="1" applyAlignment="1">
      <alignment horizontal="left"/>
    </xf>
    <xf numFmtId="0" fontId="5" fillId="0" borderId="0" xfId="0" applyFont="1" applyAlignment="1">
      <alignment horizontal="left" wrapText="1"/>
    </xf>
    <xf numFmtId="0" fontId="2" fillId="5" borderId="0" xfId="0" applyFont="1" applyFill="1" applyAlignment="1">
      <alignment horizontal="left"/>
    </xf>
    <xf numFmtId="0" fontId="2" fillId="4" borderId="0" xfId="0" applyFont="1" applyFill="1" applyAlignment="1">
      <alignment horizontal="left"/>
    </xf>
    <xf numFmtId="0" fontId="2" fillId="3" borderId="0" xfId="0" applyFont="1" applyFill="1" applyAlignment="1">
      <alignment horizontal="left"/>
    </xf>
    <xf numFmtId="0" fontId="5" fillId="2" borderId="0" xfId="0" applyFont="1" applyFill="1" applyAlignment="1">
      <alignment horizontal="left"/>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9"/>
  <sheetViews>
    <sheetView tabSelected="1" topLeftCell="A58" workbookViewId="0">
      <selection activeCell="B38" sqref="B38"/>
    </sheetView>
  </sheetViews>
  <sheetFormatPr defaultColWidth="14.42578125" defaultRowHeight="12.75" x14ac:dyDescent="0.2"/>
  <cols>
    <col min="1" max="1" width="11.42578125" style="1" customWidth="1"/>
    <col min="2" max="2" width="26.7109375" style="1" bestFit="1" customWidth="1"/>
    <col min="3" max="3" width="8.7109375" style="6" customWidth="1"/>
    <col min="4" max="4" width="15.7109375" style="1" customWidth="1"/>
    <col min="5" max="6" width="11.42578125" style="1" customWidth="1"/>
    <col min="7" max="12" width="8.7109375" style="1" customWidth="1"/>
    <col min="13" max="16384" width="14.42578125" style="1"/>
  </cols>
  <sheetData>
    <row r="1" spans="1:7" x14ac:dyDescent="0.2">
      <c r="C1" s="7"/>
    </row>
    <row r="2" spans="1:7" s="5" customFormat="1" ht="23.25" x14ac:dyDescent="0.35">
      <c r="A2" s="50" t="s">
        <v>17</v>
      </c>
      <c r="B2" s="50"/>
      <c r="C2" s="50"/>
      <c r="D2" s="50"/>
      <c r="E2" s="50"/>
      <c r="F2" s="50"/>
      <c r="G2" s="50"/>
    </row>
    <row r="3" spans="1:7" x14ac:dyDescent="0.2">
      <c r="B3" s="5"/>
      <c r="C3" s="8"/>
      <c r="D3" s="5"/>
    </row>
    <row r="4" spans="1:7" s="9" customFormat="1" ht="15" x14ac:dyDescent="0.25">
      <c r="A4" s="35" t="s">
        <v>18</v>
      </c>
      <c r="B4" s="28"/>
      <c r="C4" s="29"/>
      <c r="D4" s="28"/>
      <c r="E4" s="28"/>
      <c r="F4" s="28"/>
      <c r="G4" s="28"/>
    </row>
    <row r="5" spans="1:7" s="9" customFormat="1" ht="15" x14ac:dyDescent="0.25">
      <c r="B5" s="10"/>
      <c r="C5" s="11"/>
      <c r="D5" s="10"/>
    </row>
    <row r="6" spans="1:7" s="9" customFormat="1" ht="15" x14ac:dyDescent="0.25">
      <c r="A6" s="35" t="s">
        <v>19</v>
      </c>
      <c r="B6" s="28"/>
      <c r="C6" s="29"/>
      <c r="D6" s="28"/>
      <c r="E6" s="28"/>
      <c r="F6" s="28"/>
      <c r="G6" s="28"/>
    </row>
    <row r="7" spans="1:7" s="9" customFormat="1" ht="15" x14ac:dyDescent="0.25">
      <c r="B7" s="10"/>
      <c r="C7" s="11"/>
      <c r="D7" s="10"/>
    </row>
    <row r="8" spans="1:7" s="9" customFormat="1" ht="15" x14ac:dyDescent="0.25">
      <c r="A8" s="35" t="s">
        <v>20</v>
      </c>
      <c r="B8" s="28"/>
      <c r="C8" s="29"/>
      <c r="D8" s="28"/>
      <c r="E8" s="28"/>
      <c r="F8" s="28"/>
      <c r="G8" s="28"/>
    </row>
    <row r="9" spans="1:7" s="9" customFormat="1" ht="15" x14ac:dyDescent="0.25">
      <c r="B9" s="10"/>
      <c r="C9" s="11"/>
      <c r="D9" s="10"/>
    </row>
    <row r="10" spans="1:7" s="9" customFormat="1" ht="15" x14ac:dyDescent="0.25">
      <c r="A10" s="35" t="s">
        <v>21</v>
      </c>
      <c r="B10" s="28"/>
      <c r="C10" s="29"/>
      <c r="D10" s="28"/>
      <c r="E10" s="28"/>
      <c r="F10" s="28"/>
      <c r="G10" s="28"/>
    </row>
    <row r="11" spans="1:7" s="9" customFormat="1" ht="15" x14ac:dyDescent="0.25">
      <c r="B11" s="10"/>
      <c r="C11" s="11"/>
      <c r="D11" s="10"/>
    </row>
    <row r="12" spans="1:7" s="9" customFormat="1" ht="15" x14ac:dyDescent="0.25">
      <c r="A12" s="35" t="s">
        <v>22</v>
      </c>
      <c r="B12" s="28"/>
      <c r="C12" s="29"/>
      <c r="D12" s="28"/>
      <c r="E12" s="28"/>
      <c r="F12" s="28"/>
      <c r="G12" s="28"/>
    </row>
    <row r="13" spans="1:7" s="9" customFormat="1" ht="15" x14ac:dyDescent="0.25">
      <c r="B13" s="10"/>
      <c r="C13" s="11"/>
      <c r="D13" s="10"/>
    </row>
    <row r="14" spans="1:7" s="9" customFormat="1" ht="15" x14ac:dyDescent="0.25">
      <c r="A14" s="35" t="s">
        <v>23</v>
      </c>
      <c r="B14" s="28"/>
      <c r="C14" s="29"/>
      <c r="D14" s="28"/>
      <c r="E14" s="28"/>
      <c r="F14" s="28"/>
      <c r="G14" s="28"/>
    </row>
    <row r="15" spans="1:7" s="9" customFormat="1" ht="15" x14ac:dyDescent="0.25">
      <c r="B15" s="10"/>
      <c r="C15" s="11"/>
      <c r="D15" s="10"/>
    </row>
    <row r="16" spans="1:7" s="9" customFormat="1" ht="15" x14ac:dyDescent="0.25">
      <c r="A16" s="35" t="s">
        <v>24</v>
      </c>
      <c r="B16" s="28"/>
      <c r="C16" s="29"/>
      <c r="D16" s="28"/>
      <c r="E16" s="28"/>
      <c r="F16" s="28"/>
      <c r="G16" s="28"/>
    </row>
    <row r="17" spans="1:7" s="9" customFormat="1" ht="15" x14ac:dyDescent="0.25">
      <c r="B17" s="10"/>
      <c r="C17" s="11"/>
      <c r="D17" s="10"/>
    </row>
    <row r="18" spans="1:7" s="9" customFormat="1" ht="15" x14ac:dyDescent="0.25">
      <c r="A18" s="35" t="s">
        <v>26</v>
      </c>
      <c r="B18" s="28"/>
      <c r="C18" s="29"/>
      <c r="D18" s="28"/>
      <c r="E18" s="28"/>
      <c r="F18" s="28"/>
      <c r="G18" s="28"/>
    </row>
    <row r="19" spans="1:7" s="9" customFormat="1" ht="15" x14ac:dyDescent="0.25">
      <c r="A19" s="10"/>
      <c r="B19" s="10"/>
      <c r="C19" s="11"/>
      <c r="D19" s="10"/>
      <c r="E19" s="10"/>
      <c r="F19" s="10"/>
      <c r="G19" s="10"/>
    </row>
    <row r="20" spans="1:7" s="9" customFormat="1" ht="15" x14ac:dyDescent="0.25">
      <c r="A20" s="35"/>
      <c r="B20" s="28"/>
      <c r="C20" s="29"/>
      <c r="D20" s="28"/>
      <c r="E20" s="28"/>
      <c r="F20" s="28"/>
      <c r="G20" s="28"/>
    </row>
    <row r="21" spans="1:7" s="9" customFormat="1" ht="15" x14ac:dyDescent="0.25">
      <c r="A21" s="10"/>
      <c r="B21" s="10"/>
      <c r="C21" s="11"/>
      <c r="D21" s="10"/>
      <c r="E21" s="10"/>
      <c r="F21" s="10"/>
      <c r="G21" s="10"/>
    </row>
    <row r="22" spans="1:7" s="9" customFormat="1" ht="15" x14ac:dyDescent="0.25">
      <c r="A22" s="35"/>
      <c r="B22" s="28"/>
      <c r="C22" s="29"/>
      <c r="D22" s="28"/>
      <c r="E22" s="28"/>
      <c r="F22" s="28"/>
      <c r="G22" s="28"/>
    </row>
    <row r="23" spans="1:7" s="9" customFormat="1" ht="15" x14ac:dyDescent="0.25">
      <c r="A23" s="10"/>
      <c r="B23" s="10"/>
      <c r="C23" s="11"/>
      <c r="D23" s="10"/>
      <c r="E23" s="10"/>
      <c r="F23" s="10"/>
      <c r="G23" s="10"/>
    </row>
    <row r="24" spans="1:7" s="9" customFormat="1" ht="15" x14ac:dyDescent="0.25">
      <c r="A24" s="28"/>
      <c r="B24" s="28"/>
      <c r="C24" s="29"/>
      <c r="D24" s="28"/>
      <c r="E24" s="28"/>
      <c r="F24" s="28"/>
      <c r="G24" s="28"/>
    </row>
    <row r="25" spans="1:7" s="9" customFormat="1" ht="15" x14ac:dyDescent="0.25">
      <c r="A25" s="10"/>
      <c r="B25" s="10"/>
      <c r="C25" s="11"/>
      <c r="D25" s="10"/>
      <c r="E25" s="10"/>
      <c r="F25" s="10"/>
      <c r="G25" s="10"/>
    </row>
    <row r="26" spans="1:7" s="9" customFormat="1" ht="15" x14ac:dyDescent="0.25">
      <c r="A26" s="28"/>
      <c r="B26" s="28"/>
      <c r="C26" s="29"/>
      <c r="D26" s="28"/>
      <c r="E26" s="28"/>
      <c r="F26" s="28"/>
      <c r="G26" s="28"/>
    </row>
    <row r="27" spans="1:7" s="9" customFormat="1" ht="15" x14ac:dyDescent="0.25">
      <c r="A27" s="10"/>
      <c r="B27" s="10"/>
      <c r="C27" s="11"/>
      <c r="D27" s="10"/>
      <c r="E27" s="10"/>
      <c r="F27" s="10"/>
      <c r="G27" s="10"/>
    </row>
    <row r="28" spans="1:7" s="9" customFormat="1" ht="15" x14ac:dyDescent="0.25">
      <c r="A28" s="28"/>
      <c r="B28" s="28"/>
      <c r="C28" s="29"/>
      <c r="D28" s="28"/>
      <c r="E28" s="28"/>
      <c r="F28" s="28"/>
      <c r="G28" s="28"/>
    </row>
    <row r="29" spans="1:7" s="9" customFormat="1" ht="15" x14ac:dyDescent="0.25">
      <c r="A29" s="10"/>
      <c r="B29" s="10"/>
      <c r="C29" s="11"/>
      <c r="D29" s="10"/>
      <c r="E29" s="10"/>
      <c r="F29" s="10"/>
      <c r="G29" s="10"/>
    </row>
    <row r="30" spans="1:7" s="9" customFormat="1" ht="15" x14ac:dyDescent="0.25">
      <c r="A30" s="28"/>
      <c r="B30" s="28"/>
      <c r="C30" s="29"/>
      <c r="D30" s="28"/>
      <c r="E30" s="28"/>
      <c r="F30" s="28"/>
      <c r="G30" s="28"/>
    </row>
    <row r="31" spans="1:7" s="9" customFormat="1" ht="15" x14ac:dyDescent="0.25">
      <c r="A31" s="10"/>
      <c r="B31" s="10"/>
      <c r="C31" s="11"/>
      <c r="D31" s="10"/>
      <c r="E31" s="10"/>
      <c r="F31" s="10"/>
      <c r="G31" s="10"/>
    </row>
    <row r="32" spans="1:7" s="9" customFormat="1" ht="15" x14ac:dyDescent="0.25">
      <c r="A32" s="28"/>
      <c r="B32" s="28"/>
      <c r="C32" s="29"/>
      <c r="D32" s="28"/>
      <c r="E32" s="28"/>
      <c r="F32" s="28"/>
      <c r="G32" s="28"/>
    </row>
    <row r="33" spans="1:7" s="9" customFormat="1" ht="15" x14ac:dyDescent="0.25">
      <c r="A33" s="10"/>
      <c r="B33" s="10"/>
      <c r="C33" s="11"/>
      <c r="D33" s="10"/>
      <c r="E33" s="10"/>
      <c r="F33" s="10"/>
      <c r="G33" s="10"/>
    </row>
    <row r="34" spans="1:7" s="9" customFormat="1" ht="15" x14ac:dyDescent="0.25">
      <c r="A34" s="28"/>
      <c r="B34" s="28"/>
      <c r="C34" s="29"/>
      <c r="D34" s="28"/>
      <c r="E34" s="28"/>
      <c r="F34" s="28"/>
      <c r="G34" s="28"/>
    </row>
    <row r="35" spans="1:7" s="9" customFormat="1" ht="15" x14ac:dyDescent="0.25">
      <c r="A35" s="10"/>
      <c r="B35" s="10"/>
      <c r="C35" s="11"/>
      <c r="D35" s="10"/>
      <c r="E35" s="10"/>
      <c r="F35" s="10"/>
      <c r="G35" s="10"/>
    </row>
    <row r="36" spans="1:7" s="9" customFormat="1" ht="15" x14ac:dyDescent="0.25">
      <c r="A36" s="28"/>
      <c r="B36" s="28"/>
      <c r="C36" s="29"/>
      <c r="D36" s="28"/>
      <c r="E36" s="28"/>
      <c r="F36" s="28"/>
      <c r="G36" s="28"/>
    </row>
    <row r="37" spans="1:7" s="9" customFormat="1" ht="15" x14ac:dyDescent="0.25">
      <c r="A37" s="10"/>
      <c r="B37" s="10"/>
      <c r="C37" s="11"/>
      <c r="D37" s="10"/>
      <c r="E37" s="10"/>
      <c r="F37" s="10"/>
      <c r="G37" s="10"/>
    </row>
    <row r="38" spans="1:7" s="9" customFormat="1" ht="15" x14ac:dyDescent="0.25">
      <c r="A38" s="10"/>
      <c r="B38" s="10"/>
      <c r="C38" s="11"/>
      <c r="D38" s="10"/>
      <c r="E38" s="10"/>
      <c r="F38" s="10"/>
      <c r="G38" s="10"/>
    </row>
    <row r="39" spans="1:7" s="9" customFormat="1" ht="15" x14ac:dyDescent="0.25">
      <c r="A39" s="10"/>
      <c r="B39" s="59" t="s">
        <v>28</v>
      </c>
      <c r="C39" s="60"/>
      <c r="D39" s="61"/>
      <c r="E39" s="10"/>
      <c r="F39" s="10"/>
      <c r="G39" s="10"/>
    </row>
    <row r="40" spans="1:7" s="9" customFormat="1" ht="15" x14ac:dyDescent="0.25">
      <c r="A40" s="10"/>
      <c r="B40" s="13" t="s">
        <v>6</v>
      </c>
      <c r="C40" s="14"/>
      <c r="D40" s="15">
        <v>180</v>
      </c>
      <c r="E40" s="10"/>
      <c r="F40" s="10"/>
      <c r="G40" s="10"/>
    </row>
    <row r="41" spans="1:7" s="9" customFormat="1" ht="15" x14ac:dyDescent="0.25">
      <c r="A41" s="10"/>
      <c r="B41" s="16" t="s">
        <v>9</v>
      </c>
      <c r="C41" s="40"/>
      <c r="D41" s="41">
        <v>10</v>
      </c>
      <c r="E41" s="10"/>
      <c r="F41" s="10"/>
      <c r="G41" s="10"/>
    </row>
    <row r="42" spans="1:7" s="9" customFormat="1" ht="15" x14ac:dyDescent="0.25">
      <c r="A42" s="10"/>
      <c r="B42" s="16" t="s">
        <v>15</v>
      </c>
      <c r="C42" s="40"/>
      <c r="D42" s="15">
        <f>D40+((C45*D40)/100)+((C47*D40)/100)</f>
        <v>216</v>
      </c>
      <c r="E42" s="10"/>
      <c r="F42" s="10"/>
      <c r="G42" s="10"/>
    </row>
    <row r="43" spans="1:7" s="9" customFormat="1" ht="15" x14ac:dyDescent="0.25">
      <c r="A43" s="10"/>
      <c r="B43" s="62" t="s">
        <v>0</v>
      </c>
      <c r="C43" s="58"/>
      <c r="D43" s="42">
        <f>((D40*D41)*13)/3</f>
        <v>7800</v>
      </c>
      <c r="E43" s="10"/>
      <c r="F43" s="10"/>
      <c r="G43" s="10"/>
    </row>
    <row r="44" spans="1:7" s="9" customFormat="1" ht="15" x14ac:dyDescent="0.25">
      <c r="A44" s="10"/>
      <c r="B44" s="43"/>
      <c r="C44" s="20"/>
      <c r="D44" s="42"/>
      <c r="E44" s="10"/>
      <c r="F44" s="10"/>
      <c r="G44" s="10"/>
    </row>
    <row r="45" spans="1:7" s="9" customFormat="1" ht="15" x14ac:dyDescent="0.25">
      <c r="A45" s="10"/>
      <c r="B45" s="43" t="s">
        <v>29</v>
      </c>
      <c r="C45" s="21">
        <v>10</v>
      </c>
      <c r="D45" s="42">
        <f>(D43*C45)/100</f>
        <v>780</v>
      </c>
      <c r="E45" s="10"/>
      <c r="F45" s="10"/>
      <c r="G45" s="10"/>
    </row>
    <row r="46" spans="1:7" s="9" customFormat="1" ht="15" x14ac:dyDescent="0.25">
      <c r="A46" s="10"/>
      <c r="B46" s="43"/>
      <c r="C46" s="20"/>
      <c r="D46" s="42"/>
      <c r="E46" s="10"/>
      <c r="F46" s="10"/>
      <c r="G46" s="10"/>
    </row>
    <row r="47" spans="1:7" s="9" customFormat="1" ht="15" x14ac:dyDescent="0.25">
      <c r="A47" s="10"/>
      <c r="B47" s="43" t="s">
        <v>30</v>
      </c>
      <c r="C47" s="21">
        <v>10</v>
      </c>
      <c r="D47" s="42">
        <f>(D43*C47)/100</f>
        <v>780</v>
      </c>
      <c r="E47" s="10"/>
      <c r="F47" s="10"/>
      <c r="G47" s="10"/>
    </row>
    <row r="48" spans="1:7" s="9" customFormat="1" ht="15" x14ac:dyDescent="0.25">
      <c r="A48" s="10"/>
      <c r="B48" s="43"/>
      <c r="C48" s="20"/>
      <c r="D48" s="42"/>
      <c r="E48" s="10"/>
      <c r="F48" s="10"/>
      <c r="G48" s="10"/>
    </row>
    <row r="49" spans="1:7" s="9" customFormat="1" ht="15" x14ac:dyDescent="0.25">
      <c r="A49" s="10"/>
      <c r="B49" s="43" t="s">
        <v>16</v>
      </c>
      <c r="C49" s="22"/>
      <c r="D49" s="44">
        <v>1000</v>
      </c>
      <c r="E49" s="10"/>
      <c r="F49" s="10"/>
      <c r="G49" s="10"/>
    </row>
    <row r="50" spans="1:7" s="9" customFormat="1" ht="15" x14ac:dyDescent="0.25">
      <c r="A50" s="10"/>
      <c r="B50" s="43"/>
      <c r="C50" s="20"/>
      <c r="D50" s="42"/>
      <c r="E50" s="10"/>
      <c r="F50" s="10"/>
      <c r="G50" s="10"/>
    </row>
    <row r="51" spans="1:7" s="9" customFormat="1" ht="15" x14ac:dyDescent="0.25">
      <c r="A51" s="10"/>
      <c r="B51" s="43" t="s">
        <v>10</v>
      </c>
      <c r="C51" s="20"/>
      <c r="D51" s="45">
        <f>D43+D45+D47+D49</f>
        <v>10360</v>
      </c>
      <c r="E51" s="10"/>
      <c r="F51" s="10"/>
      <c r="G51" s="10"/>
    </row>
    <row r="52" spans="1:7" s="9" customFormat="1" ht="15" x14ac:dyDescent="0.25">
      <c r="A52" s="10"/>
      <c r="B52" s="43"/>
      <c r="C52" s="20"/>
      <c r="D52" s="42"/>
      <c r="E52" s="10"/>
      <c r="F52" s="10"/>
      <c r="G52" s="10"/>
    </row>
    <row r="53" spans="1:7" s="9" customFormat="1" ht="15" x14ac:dyDescent="0.25">
      <c r="A53" s="10"/>
      <c r="B53" s="46" t="s">
        <v>1</v>
      </c>
      <c r="C53" s="47"/>
      <c r="D53" s="42">
        <f>ROUND(19952-(D51*0.3),0)</f>
        <v>16844</v>
      </c>
      <c r="E53" s="10"/>
      <c r="F53" s="10"/>
      <c r="G53" s="10"/>
    </row>
    <row r="54" spans="1:7" s="9" customFormat="1" ht="15" x14ac:dyDescent="0.25">
      <c r="A54" s="10"/>
      <c r="B54" s="43"/>
      <c r="C54" s="20"/>
      <c r="D54" s="42"/>
      <c r="E54" s="10"/>
      <c r="F54" s="10"/>
      <c r="G54" s="10"/>
    </row>
    <row r="55" spans="1:7" s="9" customFormat="1" ht="15" x14ac:dyDescent="0.25">
      <c r="A55" s="10"/>
      <c r="B55" s="46" t="s">
        <v>2</v>
      </c>
      <c r="C55" s="47"/>
      <c r="D55" s="42">
        <f>D51+D53</f>
        <v>27204</v>
      </c>
      <c r="E55" s="10"/>
      <c r="F55" s="10"/>
      <c r="G55" s="10"/>
    </row>
    <row r="56" spans="1:7" s="9" customFormat="1" ht="15" x14ac:dyDescent="0.25">
      <c r="A56" s="10"/>
      <c r="B56" s="43"/>
      <c r="C56" s="20"/>
      <c r="D56" s="42"/>
      <c r="E56" s="10"/>
      <c r="F56" s="10"/>
      <c r="G56" s="10"/>
    </row>
    <row r="57" spans="1:7" s="9" customFormat="1" ht="15" x14ac:dyDescent="0.25">
      <c r="A57" s="10"/>
      <c r="B57" s="46" t="s">
        <v>3</v>
      </c>
      <c r="C57" s="47"/>
      <c r="D57" s="42">
        <f>ROUND(D42*160.33,0)</f>
        <v>34631</v>
      </c>
      <c r="E57" s="10"/>
      <c r="F57" s="10"/>
      <c r="G57" s="10"/>
    </row>
    <row r="58" spans="1:7" s="9" customFormat="1" ht="15" x14ac:dyDescent="0.25">
      <c r="A58" s="10"/>
      <c r="B58" s="43"/>
      <c r="C58" s="20"/>
      <c r="D58" s="42"/>
      <c r="E58" s="10"/>
      <c r="F58" s="10"/>
      <c r="G58" s="10"/>
    </row>
    <row r="59" spans="1:7" s="9" customFormat="1" ht="15" x14ac:dyDescent="0.25">
      <c r="A59" s="10"/>
      <c r="B59" s="46" t="s">
        <v>4</v>
      </c>
      <c r="C59" s="47"/>
      <c r="D59" s="48">
        <f>D57-D55</f>
        <v>7427</v>
      </c>
      <c r="E59" s="10"/>
      <c r="F59" s="10"/>
      <c r="G59" s="10"/>
    </row>
    <row r="60" spans="1:7" s="9" customFormat="1" ht="15" x14ac:dyDescent="0.25">
      <c r="A60" s="10"/>
      <c r="B60" s="46"/>
      <c r="C60" s="47"/>
      <c r="D60" s="36"/>
      <c r="E60" s="10"/>
      <c r="F60" s="10"/>
      <c r="G60" s="10"/>
    </row>
    <row r="61" spans="1:7" s="9" customFormat="1" ht="15" x14ac:dyDescent="0.25">
      <c r="A61" s="10"/>
      <c r="B61" s="38" t="s">
        <v>27</v>
      </c>
      <c r="C61" s="34"/>
      <c r="D61" s="39">
        <f>D59/D57</f>
        <v>0.21446103202333169</v>
      </c>
      <c r="E61" s="10"/>
      <c r="F61" s="10"/>
      <c r="G61" s="10"/>
    </row>
    <row r="62" spans="1:7" s="9" customFormat="1" ht="15" x14ac:dyDescent="0.25">
      <c r="A62" s="10"/>
      <c r="B62" s="51" t="s">
        <v>11</v>
      </c>
      <c r="C62" s="52"/>
      <c r="D62" s="53"/>
      <c r="E62" s="10"/>
      <c r="F62" s="10"/>
      <c r="G62" s="10"/>
    </row>
    <row r="63" spans="1:7" s="9" customFormat="1" ht="15" x14ac:dyDescent="0.25">
      <c r="A63" s="12"/>
      <c r="B63" s="54"/>
      <c r="C63" s="55"/>
      <c r="D63" s="56"/>
    </row>
    <row r="64" spans="1:7" s="10" customFormat="1" ht="15" x14ac:dyDescent="0.25">
      <c r="A64" s="49"/>
      <c r="B64" s="26"/>
      <c r="C64" s="26"/>
      <c r="D64" s="26"/>
    </row>
    <row r="65" spans="1:4" s="10" customFormat="1" ht="15" x14ac:dyDescent="0.25">
      <c r="A65" s="49"/>
      <c r="B65" s="26"/>
      <c r="C65" s="26"/>
      <c r="D65" s="26"/>
    </row>
    <row r="66" spans="1:4" s="10" customFormat="1" ht="15" x14ac:dyDescent="0.25">
      <c r="A66" s="49"/>
      <c r="B66" s="59" t="s">
        <v>5</v>
      </c>
      <c r="C66" s="60"/>
      <c r="D66" s="61"/>
    </row>
    <row r="67" spans="1:4" s="9" customFormat="1" ht="15" x14ac:dyDescent="0.25">
      <c r="A67" s="12"/>
      <c r="B67" s="13" t="s">
        <v>6</v>
      </c>
      <c r="C67" s="14"/>
      <c r="D67" s="30">
        <v>260</v>
      </c>
    </row>
    <row r="68" spans="1:4" s="9" customFormat="1" ht="15" x14ac:dyDescent="0.25">
      <c r="A68" s="12"/>
      <c r="B68" s="31" t="s">
        <v>9</v>
      </c>
      <c r="C68" s="32"/>
      <c r="D68" s="33">
        <v>15</v>
      </c>
    </row>
    <row r="69" spans="1:4" s="9" customFormat="1" ht="15" x14ac:dyDescent="0.25">
      <c r="A69" s="12"/>
      <c r="B69" s="16" t="s">
        <v>15</v>
      </c>
      <c r="C69" s="14"/>
      <c r="D69" s="15">
        <f>D67+((C72*D67)/100)+((C74*D67)/100)</f>
        <v>312</v>
      </c>
    </row>
    <row r="70" spans="1:4" s="9" customFormat="1" ht="15" x14ac:dyDescent="0.25">
      <c r="B70" s="57" t="s">
        <v>0</v>
      </c>
      <c r="C70" s="58"/>
      <c r="D70" s="18">
        <f>((D67*D68)*13)/3</f>
        <v>16900</v>
      </c>
    </row>
    <row r="71" spans="1:4" s="9" customFormat="1" ht="15" x14ac:dyDescent="0.25">
      <c r="B71" s="19"/>
      <c r="C71" s="20"/>
      <c r="D71" s="18"/>
    </row>
    <row r="72" spans="1:4" s="9" customFormat="1" ht="15" x14ac:dyDescent="0.25">
      <c r="B72" s="19" t="s">
        <v>7</v>
      </c>
      <c r="C72" s="21">
        <v>10</v>
      </c>
      <c r="D72" s="18">
        <f>(D70*C72)/100</f>
        <v>1690</v>
      </c>
    </row>
    <row r="73" spans="1:4" s="9" customFormat="1" ht="15" x14ac:dyDescent="0.25">
      <c r="B73" s="19"/>
      <c r="C73" s="20"/>
      <c r="D73" s="18"/>
    </row>
    <row r="74" spans="1:4" s="9" customFormat="1" ht="15" x14ac:dyDescent="0.25">
      <c r="B74" s="19" t="s">
        <v>8</v>
      </c>
      <c r="C74" s="21">
        <v>10</v>
      </c>
      <c r="D74" s="18">
        <f>(D70*C74)/100</f>
        <v>1690</v>
      </c>
    </row>
    <row r="75" spans="1:4" s="9" customFormat="1" ht="15" x14ac:dyDescent="0.25">
      <c r="B75" s="19"/>
      <c r="C75" s="22"/>
      <c r="D75" s="18"/>
    </row>
    <row r="76" spans="1:4" s="9" customFormat="1" ht="15" x14ac:dyDescent="0.25">
      <c r="B76" s="19" t="s">
        <v>16</v>
      </c>
      <c r="C76" s="22"/>
      <c r="D76" s="23">
        <v>1000</v>
      </c>
    </row>
    <row r="77" spans="1:4" s="9" customFormat="1" ht="15" x14ac:dyDescent="0.25">
      <c r="B77" s="19"/>
      <c r="C77" s="20"/>
      <c r="D77" s="18"/>
    </row>
    <row r="78" spans="1:4" s="9" customFormat="1" ht="15" x14ac:dyDescent="0.25">
      <c r="B78" s="19" t="s">
        <v>10</v>
      </c>
      <c r="C78" s="20"/>
      <c r="D78" s="24">
        <f>D70+D72+D74+D76</f>
        <v>21280</v>
      </c>
    </row>
    <row r="79" spans="1:4" s="9" customFormat="1" ht="15" x14ac:dyDescent="0.25">
      <c r="B79" s="19"/>
      <c r="C79" s="20"/>
      <c r="D79" s="18"/>
    </row>
    <row r="80" spans="1:4" s="9" customFormat="1" ht="15" x14ac:dyDescent="0.25">
      <c r="B80" s="57" t="s">
        <v>1</v>
      </c>
      <c r="C80" s="58"/>
      <c r="D80" s="18">
        <f>ROUND(19952-(16323*0.3)-((D78-16323)*0.55),0)</f>
        <v>12329</v>
      </c>
    </row>
    <row r="81" spans="1:7" s="9" customFormat="1" ht="15" x14ac:dyDescent="0.25">
      <c r="B81" s="19"/>
      <c r="C81" s="20"/>
      <c r="D81" s="18"/>
    </row>
    <row r="82" spans="1:7" s="9" customFormat="1" ht="15" x14ac:dyDescent="0.25">
      <c r="B82" s="57" t="s">
        <v>2</v>
      </c>
      <c r="C82" s="58"/>
      <c r="D82" s="18">
        <f>D78+D80</f>
        <v>33609</v>
      </c>
    </row>
    <row r="83" spans="1:7" s="9" customFormat="1" ht="15" x14ac:dyDescent="0.25">
      <c r="B83" s="19"/>
      <c r="C83" s="20"/>
      <c r="D83" s="18"/>
    </row>
    <row r="84" spans="1:7" s="9" customFormat="1" ht="15" customHeight="1" x14ac:dyDescent="0.25">
      <c r="B84" s="57" t="s">
        <v>3</v>
      </c>
      <c r="C84" s="58"/>
      <c r="D84" s="18">
        <f>ROUND(D69*160.33,0)</f>
        <v>50023</v>
      </c>
    </row>
    <row r="85" spans="1:7" s="9" customFormat="1" ht="15" x14ac:dyDescent="0.25">
      <c r="B85" s="19"/>
      <c r="C85" s="20"/>
      <c r="D85" s="18"/>
    </row>
    <row r="86" spans="1:7" s="9" customFormat="1" ht="15" x14ac:dyDescent="0.25">
      <c r="B86" s="57" t="s">
        <v>4</v>
      </c>
      <c r="C86" s="58"/>
      <c r="D86" s="25">
        <f>D84-D82</f>
        <v>16414</v>
      </c>
    </row>
    <row r="87" spans="1:7" s="9" customFormat="1" ht="15" x14ac:dyDescent="0.25">
      <c r="B87" s="37"/>
      <c r="C87" s="17"/>
      <c r="D87" s="36"/>
    </row>
    <row r="88" spans="1:7" s="9" customFormat="1" ht="15" x14ac:dyDescent="0.25">
      <c r="B88" s="38" t="s">
        <v>27</v>
      </c>
      <c r="C88" s="17"/>
      <c r="D88" s="39">
        <f>D86/D84</f>
        <v>0.32812906063210923</v>
      </c>
    </row>
    <row r="89" spans="1:7" s="9" customFormat="1" ht="12.75" customHeight="1" x14ac:dyDescent="0.25">
      <c r="B89" s="51" t="s">
        <v>11</v>
      </c>
      <c r="C89" s="52"/>
      <c r="D89" s="53"/>
    </row>
    <row r="90" spans="1:7" s="9" customFormat="1" ht="15" x14ac:dyDescent="0.25">
      <c r="B90" s="54"/>
      <c r="C90" s="55"/>
      <c r="D90" s="56"/>
    </row>
    <row r="91" spans="1:7" s="9" customFormat="1" ht="15" x14ac:dyDescent="0.25">
      <c r="B91" s="26"/>
      <c r="C91" s="26"/>
      <c r="D91" s="26"/>
    </row>
    <row r="92" spans="1:7" s="9" customFormat="1" ht="15" x14ac:dyDescent="0.25">
      <c r="A92" s="66" t="s">
        <v>12</v>
      </c>
      <c r="B92" s="66"/>
      <c r="C92" s="66"/>
      <c r="D92" s="64" t="s">
        <v>14</v>
      </c>
      <c r="E92" s="64"/>
      <c r="F92" s="64"/>
      <c r="G92" s="64"/>
    </row>
    <row r="93" spans="1:7" s="9" customFormat="1" ht="15" x14ac:dyDescent="0.25">
      <c r="A93" s="12"/>
      <c r="C93" s="27"/>
    </row>
    <row r="94" spans="1:7" s="9" customFormat="1" ht="15" x14ac:dyDescent="0.25">
      <c r="A94" s="67" t="s">
        <v>31</v>
      </c>
      <c r="B94" s="67"/>
      <c r="C94" s="67"/>
      <c r="D94" s="65" t="s">
        <v>13</v>
      </c>
      <c r="E94" s="65"/>
      <c r="F94" s="65"/>
      <c r="G94" s="65"/>
    </row>
    <row r="95" spans="1:7" s="9" customFormat="1" ht="15" x14ac:dyDescent="0.25">
      <c r="A95" s="12"/>
      <c r="C95" s="27"/>
    </row>
    <row r="96" spans="1:7" s="9" customFormat="1" ht="12.75" customHeight="1" x14ac:dyDescent="0.25">
      <c r="A96" s="63" t="s">
        <v>25</v>
      </c>
      <c r="B96" s="63"/>
      <c r="C96" s="63"/>
      <c r="D96" s="63"/>
      <c r="E96" s="63"/>
      <c r="F96" s="63"/>
      <c r="G96" s="63"/>
    </row>
    <row r="97" spans="1:7" s="9" customFormat="1" ht="15.75" customHeight="1" x14ac:dyDescent="0.25">
      <c r="A97" s="63"/>
      <c r="B97" s="63"/>
      <c r="C97" s="63"/>
      <c r="D97" s="63"/>
      <c r="E97" s="63"/>
      <c r="F97" s="63"/>
      <c r="G97" s="63"/>
    </row>
    <row r="98" spans="1:7" ht="15.75" customHeight="1" x14ac:dyDescent="0.2">
      <c r="A98" s="2"/>
      <c r="C98" s="7"/>
    </row>
    <row r="101" spans="1:7" ht="15.75" customHeight="1" x14ac:dyDescent="0.2">
      <c r="A101" s="2"/>
    </row>
    <row r="102" spans="1:7" ht="15.75" customHeight="1" x14ac:dyDescent="0.2">
      <c r="A102" s="2"/>
    </row>
    <row r="103" spans="1:7" ht="15.75" customHeight="1" x14ac:dyDescent="0.2">
      <c r="A103" s="3"/>
      <c r="E103" s="3"/>
    </row>
    <row r="104" spans="1:7" ht="15.75" customHeight="1" x14ac:dyDescent="0.2">
      <c r="A104" s="2"/>
    </row>
    <row r="105" spans="1:7" ht="15.75" customHeight="1" x14ac:dyDescent="0.2">
      <c r="A105" s="2"/>
    </row>
    <row r="106" spans="1:7" ht="15.75" customHeight="1" x14ac:dyDescent="0.2">
      <c r="A106" s="2"/>
    </row>
    <row r="107" spans="1:7" s="5" customFormat="1" ht="15.75" customHeight="1" x14ac:dyDescent="0.2">
      <c r="A107" s="4"/>
    </row>
    <row r="108" spans="1:7" ht="15.75" customHeight="1" x14ac:dyDescent="0.2">
      <c r="A108" s="2"/>
    </row>
    <row r="109" spans="1:7" ht="15.75" customHeight="1" x14ac:dyDescent="0.2">
      <c r="A109" s="2"/>
    </row>
    <row r="110" spans="1:7" ht="15.75" customHeight="1" x14ac:dyDescent="0.2">
      <c r="A110" s="2"/>
    </row>
    <row r="111" spans="1:7" ht="15" customHeight="1" x14ac:dyDescent="0.2"/>
    <row r="112" spans="1:7"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sheetData>
  <sheetProtection selectLockedCells="1" selectUnlockedCells="1"/>
  <mergeCells count="16">
    <mergeCell ref="A96:G97"/>
    <mergeCell ref="D92:G92"/>
    <mergeCell ref="D94:G94"/>
    <mergeCell ref="A92:C92"/>
    <mergeCell ref="A94:C94"/>
    <mergeCell ref="A2:G2"/>
    <mergeCell ref="B89:D90"/>
    <mergeCell ref="B70:C70"/>
    <mergeCell ref="B80:C80"/>
    <mergeCell ref="B82:C82"/>
    <mergeCell ref="B84:C84"/>
    <mergeCell ref="B86:C86"/>
    <mergeCell ref="B39:D39"/>
    <mergeCell ref="B43:C43"/>
    <mergeCell ref="B62:D63"/>
    <mergeCell ref="B66:D66"/>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Ølgod Bibliotek</dc:creator>
  <cp:lastModifiedBy>Ølgod Bibliotek</cp:lastModifiedBy>
  <cp:lastPrinted>2024-06-24T15:33:05Z</cp:lastPrinted>
  <dcterms:created xsi:type="dcterms:W3CDTF">2024-03-23T13:24:45Z</dcterms:created>
  <dcterms:modified xsi:type="dcterms:W3CDTF">2024-09-23T15:29:28Z</dcterms:modified>
</cp:coreProperties>
</file>